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tainer vs project revenue" state="visible" r:id="rId4"/>
  </sheets>
  <calcPr calcId="171027"/>
</workbook>
</file>

<file path=xl/sharedStrings.xml><?xml version="1.0" encoding="utf-8"?>
<sst xmlns="http://schemas.openxmlformats.org/spreadsheetml/2006/main" count="30" uniqueCount="30">
  <si>
    <t>Retainer vs project revenue</t>
  </si>
  <si>
    <t>Fill in the blue cells — every other cell is a formula and works itself out. foreqast.app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</si>
  <si>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</si>
  <si>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</si>
  <si>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</si>
  <si>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</si>
  <si>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</si>
  <si>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</si>
  <si>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</si>
  <si>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</si>
  <si>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</si>
  <si>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</si>
  <si>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</si>
  <si>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</si>
  <si>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Retainers</t>
  </si>
  <si>
    <t>Retainer clients</t>
  </si>
  <si>
    <t>Monthly fee (€)</t>
  </si>
  <si>
    <t>Retainer revenue (€)</t>
  </si>
  <si>
    <t>Projects</t>
  </si>
  <si>
    <t>Projects invoiced</t>
  </si>
  <si>
    <t>Average project value (€)</t>
  </si>
  <si>
    <t>Project revenue (€)</t>
  </si>
  <si>
    <t>The mix</t>
  </si>
  <si>
    <t>Total revenue (€)</t>
  </si>
  <si>
    <t>Retainer share</t>
  </si>
  <si>
    <t>Payroll (€)</t>
  </si>
  <si>
    <t>Freelancers (€)</t>
  </si>
  <si>
    <t>Rent, software, other (€)</t>
  </si>
  <si>
    <t>Agency margin (€)</t>
  </si>
  <si>
    <t>Payroll covered by retainers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</si>
</sst>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€&quot;"/>
    <numFmt numFmtId="165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3" fontId="0" fillId="4" borderId="0" xfId="0" applyNumberFormat="1" applyFill="1"/>
    <xf numFmtId="164" fontId="0" fillId="4" borderId="0" xfId="0" applyNumberFormat="1" applyFill="1"/>
    <xf numFmtId="0" fontId="4" fillId="0" borderId="0" xfId="0" applyFont="1"/>
    <xf numFmtId="164" fontId="4" fillId="5" borderId="0" xfId="0" applyNumberFormat="1" applyFont="1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15</v>
      </c>
      <c r="B5" s="6">
        <v>6</v>
      </c>
      <c r="C5" s="6">
        <v>6</v>
      </c>
      <c r="D5" s="6">
        <v>7</v>
      </c>
      <c r="E5" s="6">
        <v>7</v>
      </c>
      <c r="F5" s="6">
        <v>7</v>
      </c>
      <c r="G5" s="6">
        <v>8</v>
      </c>
      <c r="H5" s="6">
        <v>8</v>
      </c>
      <c r="I5" s="6">
        <v>7</v>
      </c>
      <c r="J5" s="6">
        <v>7</v>
      </c>
      <c r="K5" s="6">
        <v>8</v>
      </c>
      <c r="L5" s="6">
        <v>9</v>
      </c>
      <c r="M5" s="6">
        <v>9</v>
      </c>
    </row>
    <row r="6" spans="1:13" x14ac:dyDescent="0.25">
      <c r="A6" t="s">
        <v>16</v>
      </c>
      <c r="B6" s="7">
        <v>4200</v>
      </c>
      <c r="C6" s="7">
        <v>4200</v>
      </c>
      <c r="D6" s="7">
        <v>4200</v>
      </c>
      <c r="E6" s="7">
        <v>4200</v>
      </c>
      <c r="F6" s="7">
        <v>4200</v>
      </c>
      <c r="G6" s="7">
        <v>4200</v>
      </c>
      <c r="H6" s="7">
        <v>4200</v>
      </c>
      <c r="I6" s="7">
        <v>4200</v>
      </c>
      <c r="J6" s="7">
        <v>4200</v>
      </c>
      <c r="K6" s="7">
        <v>4200</v>
      </c>
      <c r="L6" s="7">
        <v>4200</v>
      </c>
      <c r="M6" s="7">
        <v>4200</v>
      </c>
    </row>
    <row r="7" spans="1:13" x14ac:dyDescent="0.25">
      <c r="A7" s="8" t="s">
        <v>17</v>
      </c>
      <c r="B7" s="9">
        <f>B5*B6</f>
        <v>25200</v>
      </c>
      <c r="C7" s="9">
        <f>C5*C6</f>
        <v>25200</v>
      </c>
      <c r="D7" s="9">
        <f>D5*D6</f>
        <v>29400</v>
      </c>
      <c r="E7" s="9">
        <f>E5*E6</f>
        <v>29400</v>
      </c>
      <c r="F7" s="9">
        <f>F5*F6</f>
        <v>29400</v>
      </c>
      <c r="G7" s="9">
        <f>G5*G6</f>
        <v>33600</v>
      </c>
      <c r="H7" s="9">
        <f>H5*H6</f>
        <v>33600</v>
      </c>
      <c r="I7" s="9">
        <f>I5*I6</f>
        <v>29400</v>
      </c>
      <c r="J7" s="9">
        <f>J5*J6</f>
        <v>29400</v>
      </c>
      <c r="K7" s="9">
        <f>K5*K6</f>
        <v>33600</v>
      </c>
      <c r="L7" s="9">
        <f>L5*L6</f>
        <v>37800</v>
      </c>
      <c r="M7" s="9">
        <f>M5*M6</f>
        <v>37800</v>
      </c>
    </row>
    <row r="8" spans="1:13" x14ac:dyDescent="0.25">
      <c r="A8" s="4" t="s">
        <v>18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t="s">
        <v>19</v>
      </c>
      <c r="B9" s="6">
        <v>2</v>
      </c>
      <c r="C9" s="6">
        <v>1</v>
      </c>
      <c r="D9" s="6">
        <v>3</v>
      </c>
      <c r="E9" s="6">
        <v>2</v>
      </c>
      <c r="F9" s="6">
        <v>2</v>
      </c>
      <c r="G9" s="6">
        <v>3</v>
      </c>
      <c r="H9" s="6">
        <v>1</v>
      </c>
      <c r="I9" s="6">
        <v>1</v>
      </c>
      <c r="J9" s="6">
        <v>3</v>
      </c>
      <c r="K9" s="6">
        <v>2</v>
      </c>
      <c r="L9" s="6">
        <v>4</v>
      </c>
      <c r="M9" s="6">
        <v>2</v>
      </c>
    </row>
    <row r="10" spans="1:13" x14ac:dyDescent="0.25">
      <c r="A10" t="s">
        <v>20</v>
      </c>
      <c r="B10" s="7">
        <v>18500</v>
      </c>
      <c r="C10" s="7">
        <v>18500</v>
      </c>
      <c r="D10" s="7">
        <v>18500</v>
      </c>
      <c r="E10" s="7">
        <v>18500</v>
      </c>
      <c r="F10" s="7">
        <v>18500</v>
      </c>
      <c r="G10" s="7">
        <v>18500</v>
      </c>
      <c r="H10" s="7">
        <v>18500</v>
      </c>
      <c r="I10" s="7">
        <v>18500</v>
      </c>
      <c r="J10" s="7">
        <v>18500</v>
      </c>
      <c r="K10" s="7">
        <v>18500</v>
      </c>
      <c r="L10" s="7">
        <v>18500</v>
      </c>
      <c r="M10" s="7">
        <v>18500</v>
      </c>
    </row>
    <row r="11" spans="1:13" x14ac:dyDescent="0.25">
      <c r="A11" s="8" t="s">
        <v>21</v>
      </c>
      <c r="B11" s="9">
        <f>B9*B10</f>
        <v>37000</v>
      </c>
      <c r="C11" s="9">
        <f>C9*C10</f>
        <v>18500</v>
      </c>
      <c r="D11" s="9">
        <f>D9*D10</f>
        <v>55500</v>
      </c>
      <c r="E11" s="9">
        <f>E9*E10</f>
        <v>37000</v>
      </c>
      <c r="F11" s="9">
        <f>F9*F10</f>
        <v>37000</v>
      </c>
      <c r="G11" s="9">
        <f>G9*G10</f>
        <v>55500</v>
      </c>
      <c r="H11" s="9">
        <f>H9*H10</f>
        <v>18500</v>
      </c>
      <c r="I11" s="9">
        <f>I9*I10</f>
        <v>18500</v>
      </c>
      <c r="J11" s="9">
        <f>J9*J10</f>
        <v>55500</v>
      </c>
      <c r="K11" s="9">
        <f>K9*K10</f>
        <v>37000</v>
      </c>
      <c r="L11" s="9">
        <f>L9*L10</f>
        <v>74000</v>
      </c>
      <c r="M11" s="9">
        <f>M9*M10</f>
        <v>37000</v>
      </c>
    </row>
    <row r="12" spans="1:13" x14ac:dyDescent="0.25">
      <c r="A12" s="4" t="s">
        <v>22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8" t="s">
        <v>23</v>
      </c>
      <c r="B13" s="9">
        <f>B7+B11</f>
        <v>62200</v>
      </c>
      <c r="C13" s="9">
        <f>C7+C11</f>
        <v>43700</v>
      </c>
      <c r="D13" s="9">
        <f>D7+D11</f>
        <v>84900</v>
      </c>
      <c r="E13" s="9">
        <f>E7+E11</f>
        <v>66400</v>
      </c>
      <c r="F13" s="9">
        <f>F7+F11</f>
        <v>66400</v>
      </c>
      <c r="G13" s="9">
        <f>G7+G11</f>
        <v>89100</v>
      </c>
      <c r="H13" s="9">
        <f>H7+H11</f>
        <v>52100</v>
      </c>
      <c r="I13" s="9">
        <f>I7+I11</f>
        <v>47900</v>
      </c>
      <c r="J13" s="9">
        <f>J7+J11</f>
        <v>84900</v>
      </c>
      <c r="K13" s="9">
        <f>K7+K11</f>
        <v>70600</v>
      </c>
      <c r="L13" s="9">
        <f>L7+L11</f>
        <v>111800</v>
      </c>
      <c r="M13" s="9">
        <f>M7+M11</f>
        <v>74800</v>
      </c>
    </row>
    <row r="14" spans="1:13" x14ac:dyDescent="0.25">
      <c r="A14" t="s">
        <v>24</v>
      </c>
      <c r="B14" s="10">
        <f>B7/B13</f>
        <v>0.40514469453376206</v>
      </c>
      <c r="C14" s="10">
        <f>C7/C13</f>
        <v>0.5766590389016019</v>
      </c>
      <c r="D14" s="10">
        <f>D7/D13</f>
        <v>0.3462897526501767</v>
      </c>
      <c r="E14" s="10">
        <f>E7/E13</f>
        <v>0.4427710843373494</v>
      </c>
      <c r="F14" s="10">
        <f>F7/F13</f>
        <v>0.4427710843373494</v>
      </c>
      <c r="G14" s="10">
        <f>G7/G13</f>
        <v>0.3771043771043771</v>
      </c>
      <c r="H14" s="10">
        <f>H7/H13</f>
        <v>0.6449136276391555</v>
      </c>
      <c r="I14" s="10">
        <f>I7/I13</f>
        <v>0.6137787056367432</v>
      </c>
      <c r="J14" s="10">
        <f>J7/J13</f>
        <v>0.3462897526501767</v>
      </c>
      <c r="K14" s="10">
        <f>K7/K13</f>
        <v>0.47592067988668557</v>
      </c>
      <c r="L14" s="10">
        <f>L7/L13</f>
        <v>0.33810375670840787</v>
      </c>
      <c r="M14" s="10">
        <f>M7/M13</f>
        <v>0.5053475935828877</v>
      </c>
    </row>
    <row r="15" spans="1:13" x14ac:dyDescent="0.25">
      <c r="A15" t="s">
        <v>25</v>
      </c>
      <c r="B15" s="7">
        <v>46000</v>
      </c>
      <c r="C15" s="7">
        <v>46000</v>
      </c>
      <c r="D15" s="7">
        <v>46000</v>
      </c>
      <c r="E15" s="7">
        <v>46000</v>
      </c>
      <c r="F15" s="7">
        <v>46000</v>
      </c>
      <c r="G15" s="7">
        <v>46000</v>
      </c>
      <c r="H15" s="7">
        <v>46000</v>
      </c>
      <c r="I15" s="7">
        <v>46000</v>
      </c>
      <c r="J15" s="7">
        <v>46000</v>
      </c>
      <c r="K15" s="7">
        <v>46000</v>
      </c>
      <c r="L15" s="7">
        <v>46000</v>
      </c>
      <c r="M15" s="7">
        <v>46000</v>
      </c>
    </row>
    <row r="16" spans="1:13" x14ac:dyDescent="0.25">
      <c r="A16" t="s">
        <v>26</v>
      </c>
      <c r="B16" s="7">
        <v>6000</v>
      </c>
      <c r="C16" s="7">
        <v>3000</v>
      </c>
      <c r="D16" s="7">
        <v>9000</v>
      </c>
      <c r="E16" s="7">
        <v>6000</v>
      </c>
      <c r="F16" s="7">
        <v>6000</v>
      </c>
      <c r="G16" s="7">
        <v>11000</v>
      </c>
      <c r="H16" s="7">
        <v>4000</v>
      </c>
      <c r="I16" s="7">
        <v>3000</v>
      </c>
      <c r="J16" s="7">
        <v>10000</v>
      </c>
      <c r="K16" s="7">
        <v>7000</v>
      </c>
      <c r="L16" s="7">
        <v>14000</v>
      </c>
      <c r="M16" s="7">
        <v>6000</v>
      </c>
    </row>
    <row r="17" spans="1:13" x14ac:dyDescent="0.25">
      <c r="A17" t="s">
        <v>27</v>
      </c>
      <c r="B17" s="7">
        <v>7800</v>
      </c>
      <c r="C17" s="7">
        <v>7800</v>
      </c>
      <c r="D17" s="7">
        <v>7800</v>
      </c>
      <c r="E17" s="7">
        <v>7800</v>
      </c>
      <c r="F17" s="7">
        <v>7800</v>
      </c>
      <c r="G17" s="7">
        <v>7800</v>
      </c>
      <c r="H17" s="7">
        <v>7800</v>
      </c>
      <c r="I17" s="7">
        <v>7800</v>
      </c>
      <c r="J17" s="7">
        <v>7800</v>
      </c>
      <c r="K17" s="7">
        <v>7800</v>
      </c>
      <c r="L17" s="7">
        <v>7800</v>
      </c>
      <c r="M17" s="7">
        <v>7800</v>
      </c>
    </row>
    <row r="18" spans="1:13" x14ac:dyDescent="0.25">
      <c r="A18" s="8" t="s">
        <v>28</v>
      </c>
      <c r="B18" s="9">
        <f>B13-B15-B16-B17</f>
        <v>2400</v>
      </c>
      <c r="C18" s="9">
        <f>C13-C15-C16-C17</f>
        <v>-13100</v>
      </c>
      <c r="D18" s="9">
        <f>D13-D15-D16-D17</f>
        <v>22100</v>
      </c>
      <c r="E18" s="9">
        <f>E13-E15-E16-E17</f>
        <v>6600</v>
      </c>
      <c r="F18" s="9">
        <f>F13-F15-F16-F17</f>
        <v>6600</v>
      </c>
      <c r="G18" s="9">
        <f>G13-G15-G16-G17</f>
        <v>24300</v>
      </c>
      <c r="H18" s="9">
        <f>H13-H15-H16-H17</f>
        <v>-5700</v>
      </c>
      <c r="I18" s="9">
        <f>I13-I15-I16-I17</f>
        <v>-8900</v>
      </c>
      <c r="J18" s="9">
        <f>J13-J15-J16-J17</f>
        <v>21100</v>
      </c>
      <c r="K18" s="9">
        <f>K13-K15-K16-K17</f>
        <v>9800</v>
      </c>
      <c r="L18" s="9">
        <f>L13-L15-L16-L17</f>
        <v>44000</v>
      </c>
      <c r="M18" s="9">
        <f>M13-M15-M16-M17</f>
        <v>15000</v>
      </c>
    </row>
    <row r="19" spans="1:13" x14ac:dyDescent="0.25">
      <c r="A19" t="s">
        <v>29</v>
      </c>
      <c r="B19" s="10">
        <f>B7/B15</f>
        <v>0.5478260869565217</v>
      </c>
      <c r="C19" s="10">
        <f>C7/C15</f>
        <v>0.5478260869565217</v>
      </c>
      <c r="D19" s="10">
        <f>D7/D15</f>
        <v>0.6391304347826087</v>
      </c>
      <c r="E19" s="10">
        <f>E7/E15</f>
        <v>0.6391304347826087</v>
      </c>
      <c r="F19" s="10">
        <f>F7/F15</f>
        <v>0.6391304347826087</v>
      </c>
      <c r="G19" s="10">
        <f>G7/G15</f>
        <v>0.7304347826086957</v>
      </c>
      <c r="H19" s="10">
        <f>H7/H15</f>
        <v>0.7304347826086957</v>
      </c>
      <c r="I19" s="10">
        <f>I7/I15</f>
        <v>0.6391304347826087</v>
      </c>
      <c r="J19" s="10">
        <f>J7/J15</f>
        <v>0.6391304347826087</v>
      </c>
      <c r="K19" s="10">
        <f>K7/K15</f>
        <v>0.7304347826086957</v>
      </c>
      <c r="L19" s="10">
        <f>L7/L15</f>
        <v>0.8217391304347826</v>
      </c>
      <c r="M19" s="10">
        <f>M7/M15</f>
        <v>0.8217391304347826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Retainer vs project revenue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