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-Umsatzprognose" state="visible" r:id="rId4"/>
  </sheets>
  <calcPr calcId="171027"/>
</workbook>
</file>

<file path=xl/sharedStrings.xml><?xml version="1.0" encoding="utf-8"?>
<sst xmlns="http://schemas.openxmlformats.org/spreadsheetml/2006/main" count="32" uniqueCount="32">
  <si>
    <t>Shop-Umsatzprognose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</si>
  <si>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</si>
  <si>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</si>
  <si>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</si>
  <si>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</si>
  <si>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</si>
  <si>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</si>
  <si>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</si>
  <si>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</si>
  <si>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</si>
  <si>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</si>
  <si>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</si>
  <si>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</si>
  <si>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</si>
  <si>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Traffic &amp; Conversion</t>
  </si>
  <si>
    <t>Sitzungen</t>
  </si>
  <si>
    <t>Conversion-Rate</t>
  </si>
  <si>
    <t>Bestellungen</t>
  </si>
  <si>
    <t>Warenkorb</t>
  </si>
  <si>
    <t>Ø Bestellwert (€)</t>
  </si>
  <si>
    <t>Retourenquote</t>
  </si>
  <si>
    <t>Bruttoumsatz (€)</t>
  </si>
  <si>
    <t>Nettoumsatz (€)</t>
  </si>
  <si>
    <t>Variable Kosten</t>
  </si>
  <si>
    <t>Wareneinsatzquote</t>
  </si>
  <si>
    <t>Wareneinsatz (€)</t>
  </si>
  <si>
    <t>Versand je Bestellung (€)</t>
  </si>
  <si>
    <t>Versandkosten (€)</t>
  </si>
  <si>
    <t>Ads-Budget (€)</t>
  </si>
  <si>
    <t>Was übrig bleibt</t>
  </si>
  <si>
    <t>Deckungsbeitrag (€)</t>
  </si>
  <si>
    <t>ROAS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</si>
</sst>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0&quot; €&quot;"/>
    <numFmt numFmtId="166" formatCode="#,##0&quot; €&quot;"/>
    <numFmt numFmtId="167" formatCode="0.00&quot;×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3" fontId="4" fillId="5" borderId="0" xfId="0" applyNumberFormat="1" applyFont="1" applyFill="1"/>
    <xf numFmtId="165" fontId="0" fillId="4" borderId="0" xfId="0" applyNumberFormat="1" applyFill="1"/>
    <xf numFmtId="166" fontId="0" fillId="0" borderId="0" xfId="0" applyNumberFormat="1"/>
    <xf numFmtId="166" fontId="4" fillId="5" borderId="0" xfId="0" applyNumberFormat="1" applyFont="1" applyFill="1"/>
    <xf numFmtId="166" fontId="0" fillId="4" borderId="0" xfId="0" applyNumberFormat="1" applyFill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42000</v>
      </c>
      <c r="C5" s="6">
        <v>39000</v>
      </c>
      <c r="D5" s="6">
        <v>46000</v>
      </c>
      <c r="E5" s="6">
        <v>44000</v>
      </c>
      <c r="F5" s="6">
        <v>47000</v>
      </c>
      <c r="G5" s="6">
        <v>51000</v>
      </c>
      <c r="H5" s="6">
        <v>48000</v>
      </c>
      <c r="I5" s="6">
        <v>43000</v>
      </c>
      <c r="J5" s="6">
        <v>49000</v>
      </c>
      <c r="K5" s="6">
        <v>58000</v>
      </c>
      <c r="L5" s="6">
        <v>78000</v>
      </c>
      <c r="M5" s="6">
        <v>66000</v>
      </c>
    </row>
    <row r="6" spans="1:13" x14ac:dyDescent="0.25">
      <c r="A6" t="s">
        <v>16</v>
      </c>
      <c r="B6" s="7">
        <v>0.021</v>
      </c>
      <c r="C6" s="7">
        <v>0.021</v>
      </c>
      <c r="D6" s="7">
        <v>0.021</v>
      </c>
      <c r="E6" s="7">
        <v>0.021</v>
      </c>
      <c r="F6" s="7">
        <v>0.021</v>
      </c>
      <c r="G6" s="7">
        <v>0.021</v>
      </c>
      <c r="H6" s="7">
        <v>0.021</v>
      </c>
      <c r="I6" s="7">
        <v>0.021</v>
      </c>
      <c r="J6" s="7">
        <v>0.021</v>
      </c>
      <c r="K6" s="7">
        <v>0.021</v>
      </c>
      <c r="L6" s="7">
        <v>0.021</v>
      </c>
      <c r="M6" s="7">
        <v>0.021</v>
      </c>
    </row>
    <row r="7" spans="1:13" x14ac:dyDescent="0.25">
      <c r="A7" s="8" t="s">
        <v>17</v>
      </c>
      <c r="B7" s="9">
        <f>ROUND(B5*B6,0)</f>
        <v>882</v>
      </c>
      <c r="C7" s="9">
        <f>ROUND(C5*C6,0)</f>
        <v>819</v>
      </c>
      <c r="D7" s="9">
        <f>ROUND(D5*D6,0)</f>
        <v>966</v>
      </c>
      <c r="E7" s="9">
        <f>ROUND(E5*E6,0)</f>
        <v>924</v>
      </c>
      <c r="F7" s="9">
        <f>ROUND(F5*F6,0)</f>
        <v>987</v>
      </c>
      <c r="G7" s="9">
        <f>ROUND(G5*G6,0)</f>
        <v>1071</v>
      </c>
      <c r="H7" s="9">
        <f>ROUND(H5*H6,0)</f>
        <v>1008</v>
      </c>
      <c r="I7" s="9">
        <f>ROUND(I5*I6,0)</f>
        <v>903</v>
      </c>
      <c r="J7" s="9">
        <f>ROUND(J5*J6,0)</f>
        <v>1029</v>
      </c>
      <c r="K7" s="9">
        <f>ROUND(K5*K6,0)</f>
        <v>1218</v>
      </c>
      <c r="L7" s="9">
        <f>ROUND(L5*L6,0)</f>
        <v>1638</v>
      </c>
      <c r="M7" s="9">
        <f>ROUND(M5*M6,0)</f>
        <v>1386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10">
        <v>58</v>
      </c>
      <c r="C9" s="10">
        <v>58</v>
      </c>
      <c r="D9" s="10">
        <v>60</v>
      </c>
      <c r="E9" s="10">
        <v>58</v>
      </c>
      <c r="F9" s="10">
        <v>59</v>
      </c>
      <c r="G9" s="10">
        <v>59</v>
      </c>
      <c r="H9" s="10">
        <v>60</v>
      </c>
      <c r="I9" s="10">
        <v>60</v>
      </c>
      <c r="J9" s="10">
        <v>58</v>
      </c>
      <c r="K9" s="10">
        <v>59</v>
      </c>
      <c r="L9" s="10">
        <v>61</v>
      </c>
      <c r="M9" s="10">
        <v>62</v>
      </c>
    </row>
    <row r="10" spans="1:13" x14ac:dyDescent="0.25">
      <c r="A10" t="s">
        <v>20</v>
      </c>
      <c r="B10" s="7">
        <v>0.08</v>
      </c>
      <c r="C10" s="7">
        <v>0.08</v>
      </c>
      <c r="D10" s="7">
        <v>0.08</v>
      </c>
      <c r="E10" s="7">
        <v>0.08</v>
      </c>
      <c r="F10" s="7">
        <v>0.08</v>
      </c>
      <c r="G10" s="7">
        <v>0.08</v>
      </c>
      <c r="H10" s="7">
        <v>0.08</v>
      </c>
      <c r="I10" s="7">
        <v>0.08</v>
      </c>
      <c r="J10" s="7">
        <v>0.08</v>
      </c>
      <c r="K10" s="7">
        <v>0.08</v>
      </c>
      <c r="L10" s="7">
        <v>0.08</v>
      </c>
      <c r="M10" s="7">
        <v>0.08</v>
      </c>
    </row>
    <row r="11" spans="1:13" x14ac:dyDescent="0.25">
      <c r="A11" t="s">
        <v>21</v>
      </c>
      <c r="B11" s="11">
        <f>B7*B9</f>
        <v>51156</v>
      </c>
      <c r="C11" s="11">
        <f>C7*C9</f>
        <v>47502</v>
      </c>
      <c r="D11" s="11">
        <f>D7*D9</f>
        <v>57960</v>
      </c>
      <c r="E11" s="11">
        <f>E7*E9</f>
        <v>53592</v>
      </c>
      <c r="F11" s="11">
        <f>F7*F9</f>
        <v>58233</v>
      </c>
      <c r="G11" s="11">
        <f>G7*G9</f>
        <v>63189</v>
      </c>
      <c r="H11" s="11">
        <f>H7*H9</f>
        <v>60480</v>
      </c>
      <c r="I11" s="11">
        <f>I7*I9</f>
        <v>54180</v>
      </c>
      <c r="J11" s="11">
        <f>J7*J9</f>
        <v>59682</v>
      </c>
      <c r="K11" s="11">
        <f>K7*K9</f>
        <v>71862</v>
      </c>
      <c r="L11" s="11">
        <f>L7*L9</f>
        <v>99918</v>
      </c>
      <c r="M11" s="11">
        <f>M7*M9</f>
        <v>85932</v>
      </c>
    </row>
    <row r="12" spans="1:13" x14ac:dyDescent="0.25">
      <c r="A12" s="8" t="s">
        <v>22</v>
      </c>
      <c r="B12" s="12">
        <f>ROUND(B11*(1-B10),0)</f>
        <v>47064</v>
      </c>
      <c r="C12" s="12">
        <f>ROUND(C11*(1-C10),0)</f>
        <v>43702</v>
      </c>
      <c r="D12" s="12">
        <f>ROUND(D11*(1-D10),0)</f>
        <v>53323</v>
      </c>
      <c r="E12" s="12">
        <f>ROUND(E11*(1-E10),0)</f>
        <v>49305</v>
      </c>
      <c r="F12" s="12">
        <f>ROUND(F11*(1-F10),0)</f>
        <v>53574</v>
      </c>
      <c r="G12" s="12">
        <f>ROUND(G11*(1-G10),0)</f>
        <v>58134</v>
      </c>
      <c r="H12" s="12">
        <f>ROUND(H11*(1-H10),0)</f>
        <v>55642</v>
      </c>
      <c r="I12" s="12">
        <f>ROUND(I11*(1-I10),0)</f>
        <v>49846</v>
      </c>
      <c r="J12" s="12">
        <f>ROUND(J11*(1-J10),0)</f>
        <v>54907</v>
      </c>
      <c r="K12" s="12">
        <f>ROUND(K11*(1-K10),0)</f>
        <v>66113</v>
      </c>
      <c r="L12" s="12">
        <f>ROUND(L11*(1-L10),0)</f>
        <v>91925</v>
      </c>
      <c r="M12" s="12">
        <f>ROUND(M11*(1-M10),0)</f>
        <v>79057</v>
      </c>
    </row>
    <row r="13" spans="1:13" x14ac:dyDescent="0.25">
      <c r="A13" s="4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t="s">
        <v>24</v>
      </c>
      <c r="B14" s="7">
        <v>0.42</v>
      </c>
      <c r="C14" s="7">
        <v>0.42</v>
      </c>
      <c r="D14" s="7">
        <v>0.42</v>
      </c>
      <c r="E14" s="7">
        <v>0.42</v>
      </c>
      <c r="F14" s="7">
        <v>0.42</v>
      </c>
      <c r="G14" s="7">
        <v>0.42</v>
      </c>
      <c r="H14" s="7">
        <v>0.42</v>
      </c>
      <c r="I14" s="7">
        <v>0.42</v>
      </c>
      <c r="J14" s="7">
        <v>0.42</v>
      </c>
      <c r="K14" s="7">
        <v>0.42</v>
      </c>
      <c r="L14" s="7">
        <v>0.42</v>
      </c>
      <c r="M14" s="7">
        <v>0.42</v>
      </c>
    </row>
    <row r="15" spans="1:13" x14ac:dyDescent="0.25">
      <c r="A15" t="s">
        <v>25</v>
      </c>
      <c r="B15" s="11">
        <f>ROUND(B12*B14,0)</f>
        <v>19767</v>
      </c>
      <c r="C15" s="11">
        <f>ROUND(C12*C14,0)</f>
        <v>18355</v>
      </c>
      <c r="D15" s="11">
        <f>ROUND(D12*D14,0)</f>
        <v>22396</v>
      </c>
      <c r="E15" s="11">
        <f>ROUND(E12*E14,0)</f>
        <v>20708</v>
      </c>
      <c r="F15" s="11">
        <f>ROUND(F12*F14,0)</f>
        <v>22501</v>
      </c>
      <c r="G15" s="11">
        <f>ROUND(G12*G14,0)</f>
        <v>24416</v>
      </c>
      <c r="H15" s="11">
        <f>ROUND(H12*H14,0)</f>
        <v>23370</v>
      </c>
      <c r="I15" s="11">
        <f>ROUND(I12*I14,0)</f>
        <v>20935</v>
      </c>
      <c r="J15" s="11">
        <f>ROUND(J12*J14,0)</f>
        <v>23061</v>
      </c>
      <c r="K15" s="11">
        <f>ROUND(K12*K14,0)</f>
        <v>27767</v>
      </c>
      <c r="L15" s="11">
        <f>ROUND(L12*L14,0)</f>
        <v>38609</v>
      </c>
      <c r="M15" s="11">
        <f>ROUND(M12*M14,0)</f>
        <v>33204</v>
      </c>
    </row>
    <row r="16" spans="1:13" x14ac:dyDescent="0.25">
      <c r="A16" t="s">
        <v>26</v>
      </c>
      <c r="B16" s="10">
        <v>5.2</v>
      </c>
      <c r="C16" s="10">
        <v>5.2</v>
      </c>
      <c r="D16" s="10">
        <v>5.2</v>
      </c>
      <c r="E16" s="10">
        <v>5.2</v>
      </c>
      <c r="F16" s="10">
        <v>5.2</v>
      </c>
      <c r="G16" s="10">
        <v>5.2</v>
      </c>
      <c r="H16" s="10">
        <v>5.2</v>
      </c>
      <c r="I16" s="10">
        <v>5.2</v>
      </c>
      <c r="J16" s="10">
        <v>5.2</v>
      </c>
      <c r="K16" s="10">
        <v>5.2</v>
      </c>
      <c r="L16" s="10">
        <v>5.2</v>
      </c>
      <c r="M16" s="10">
        <v>5.2</v>
      </c>
    </row>
    <row r="17" spans="1:13" x14ac:dyDescent="0.25">
      <c r="A17" t="s">
        <v>27</v>
      </c>
      <c r="B17" s="11">
        <f>ROUND(B7*B16,0)</f>
        <v>4586</v>
      </c>
      <c r="C17" s="11">
        <f>ROUND(C7*C16,0)</f>
        <v>4259</v>
      </c>
      <c r="D17" s="11">
        <f>ROUND(D7*D16,0)</f>
        <v>5023</v>
      </c>
      <c r="E17" s="11">
        <f>ROUND(E7*E16,0)</f>
        <v>4805</v>
      </c>
      <c r="F17" s="11">
        <f>ROUND(F7*F16,0)</f>
        <v>5132</v>
      </c>
      <c r="G17" s="11">
        <f>ROUND(G7*G16,0)</f>
        <v>5569</v>
      </c>
      <c r="H17" s="11">
        <f>ROUND(H7*H16,0)</f>
        <v>5242</v>
      </c>
      <c r="I17" s="11">
        <f>ROUND(I7*I16,0)</f>
        <v>4696</v>
      </c>
      <c r="J17" s="11">
        <f>ROUND(J7*J16,0)</f>
        <v>5351</v>
      </c>
      <c r="K17" s="11">
        <f>ROUND(K7*K16,0)</f>
        <v>6334</v>
      </c>
      <c r="L17" s="11">
        <f>ROUND(L7*L16,0)</f>
        <v>8518</v>
      </c>
      <c r="M17" s="11">
        <f>ROUND(M7*M16,0)</f>
        <v>7207</v>
      </c>
    </row>
    <row r="18" spans="1:13" x14ac:dyDescent="0.25">
      <c r="A18" t="s">
        <v>28</v>
      </c>
      <c r="B18" s="13">
        <v>5000</v>
      </c>
      <c r="C18" s="13">
        <v>5000</v>
      </c>
      <c r="D18" s="13">
        <v>6000</v>
      </c>
      <c r="E18" s="13">
        <v>6000</v>
      </c>
      <c r="F18" s="13">
        <v>6000</v>
      </c>
      <c r="G18" s="13">
        <v>7000</v>
      </c>
      <c r="H18" s="13">
        <v>7000</v>
      </c>
      <c r="I18" s="13">
        <v>6000</v>
      </c>
      <c r="J18" s="13">
        <v>6000</v>
      </c>
      <c r="K18" s="13">
        <v>8000</v>
      </c>
      <c r="L18" s="13">
        <v>12000</v>
      </c>
      <c r="M18" s="13">
        <v>9000</v>
      </c>
    </row>
    <row r="19" spans="1:13" x14ac:dyDescent="0.25">
      <c r="A19" s="4" t="s">
        <v>29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8" t="s">
        <v>30</v>
      </c>
      <c r="B20" s="12">
        <f>B12-B15-B17-B18</f>
        <v>17711</v>
      </c>
      <c r="C20" s="12">
        <f>C12-C15-C17-C18</f>
        <v>16088</v>
      </c>
      <c r="D20" s="12">
        <f>D12-D15-D17-D18</f>
        <v>19904</v>
      </c>
      <c r="E20" s="12">
        <f>E12-E15-E17-E18</f>
        <v>17792</v>
      </c>
      <c r="F20" s="12">
        <f>F12-F15-F17-F18</f>
        <v>19941</v>
      </c>
      <c r="G20" s="12">
        <f>G12-G15-G17-G18</f>
        <v>21149</v>
      </c>
      <c r="H20" s="12">
        <f>H12-H15-H17-H18</f>
        <v>20030</v>
      </c>
      <c r="I20" s="12">
        <f>I12-I15-I17-I18</f>
        <v>18215</v>
      </c>
      <c r="J20" s="12">
        <f>J12-J15-J17-J18</f>
        <v>20495</v>
      </c>
      <c r="K20" s="12">
        <f>K12-K15-K17-K18</f>
        <v>24012</v>
      </c>
      <c r="L20" s="12">
        <f>L12-L15-L17-L18</f>
        <v>32798</v>
      </c>
      <c r="M20" s="12">
        <f>M12-M15-M17-M18</f>
        <v>29646</v>
      </c>
    </row>
    <row r="21" spans="1:13" x14ac:dyDescent="0.25">
      <c r="A21" t="s">
        <v>31</v>
      </c>
      <c r="B21" s="14">
        <f>B12/B18</f>
        <v>9.4128</v>
      </c>
      <c r="C21" s="14">
        <f>C12/C18</f>
        <v>8.7404</v>
      </c>
      <c r="D21" s="14">
        <f>D12/D18</f>
        <v>8.887166666666667</v>
      </c>
      <c r="E21" s="14">
        <f>E12/E18</f>
        <v>8.2175</v>
      </c>
      <c r="F21" s="14">
        <f>F12/F18</f>
        <v>8.929</v>
      </c>
      <c r="G21" s="14">
        <f>G12/G18</f>
        <v>8.304857142857143</v>
      </c>
      <c r="H21" s="14">
        <f>H12/H18</f>
        <v>7.948857142857143</v>
      </c>
      <c r="I21" s="14">
        <f>I12/I18</f>
        <v>8.307666666666666</v>
      </c>
      <c r="J21" s="14">
        <f>J12/J18</f>
        <v>9.151166666666667</v>
      </c>
      <c r="K21" s="14">
        <f>K12/K18</f>
        <v>8.264125</v>
      </c>
      <c r="L21" s="14">
        <f>L12/L18</f>
        <v>7.660416666666666</v>
      </c>
      <c r="M21" s="14">
        <f>M12/M18</f>
        <v>8.78411111111111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Shop-Umsatzprognose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